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5195" windowHeight="819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F33" i="1"/>
  <c r="G33"/>
  <c r="H33"/>
  <c r="I33"/>
  <c r="J33"/>
  <c r="K33"/>
  <c r="L33"/>
  <c r="F14"/>
  <c r="F15"/>
  <c r="F16"/>
  <c r="F17"/>
  <c r="F18"/>
  <c r="F19"/>
  <c r="F20"/>
  <c r="F21"/>
  <c r="F22"/>
  <c r="F23"/>
  <c r="F24"/>
  <c r="F25"/>
  <c r="F26"/>
  <c r="F27"/>
  <c r="F28"/>
  <c r="F29"/>
  <c r="F30"/>
  <c r="F31"/>
  <c r="F32"/>
  <c r="K22"/>
  <c r="K17"/>
  <c r="K25"/>
  <c r="K26"/>
  <c r="K14"/>
  <c r="G31"/>
  <c r="K30"/>
  <c r="K18"/>
  <c r="K15"/>
  <c r="K19"/>
  <c r="K23"/>
  <c r="K24"/>
  <c r="K27"/>
  <c r="K16"/>
  <c r="K20"/>
  <c r="K32"/>
  <c r="K28"/>
  <c r="K29"/>
  <c r="K21"/>
  <c r="F13"/>
  <c r="K13" s="1"/>
  <c r="G13" l="1"/>
  <c r="G21"/>
  <c r="G29"/>
  <c r="G28"/>
  <c r="G32"/>
  <c r="G20"/>
  <c r="G16"/>
  <c r="G27"/>
  <c r="G24"/>
  <c r="G23"/>
  <c r="G19"/>
  <c r="G15"/>
  <c r="G18"/>
  <c r="G30"/>
  <c r="G14"/>
  <c r="G26"/>
  <c r="G25"/>
  <c r="G17"/>
  <c r="G22"/>
  <c r="H13"/>
  <c r="H21"/>
  <c r="H29"/>
  <c r="H28"/>
  <c r="H32"/>
  <c r="H20"/>
  <c r="H16"/>
  <c r="H27"/>
  <c r="H24"/>
  <c r="H23"/>
  <c r="H19"/>
  <c r="H15"/>
  <c r="H18"/>
  <c r="H30"/>
  <c r="H31"/>
  <c r="H14"/>
  <c r="H26"/>
  <c r="H25"/>
  <c r="H17"/>
  <c r="H22"/>
  <c r="I13"/>
  <c r="I21"/>
  <c r="I29"/>
  <c r="I28"/>
  <c r="I32"/>
  <c r="I20"/>
  <c r="I16"/>
  <c r="I27"/>
  <c r="I24"/>
  <c r="I23"/>
  <c r="I19"/>
  <c r="I15"/>
  <c r="I18"/>
  <c r="I30"/>
  <c r="I31"/>
  <c r="I14"/>
  <c r="I26"/>
  <c r="I25"/>
  <c r="I17"/>
  <c r="I22"/>
  <c r="J13"/>
  <c r="J21"/>
  <c r="J29"/>
  <c r="J28"/>
  <c r="J32"/>
  <c r="J20"/>
  <c r="J16"/>
  <c r="J27"/>
  <c r="J24"/>
  <c r="J23"/>
  <c r="J19"/>
  <c r="J15"/>
  <c r="J18"/>
  <c r="J30"/>
  <c r="J31"/>
  <c r="J14"/>
  <c r="J26"/>
  <c r="J25"/>
  <c r="J17"/>
  <c r="J22"/>
  <c r="K31"/>
  <c r="L31" l="1"/>
  <c r="L22"/>
  <c r="L17"/>
  <c r="L25"/>
  <c r="L26"/>
  <c r="L14"/>
  <c r="L30"/>
  <c r="L18"/>
  <c r="L15"/>
  <c r="L19"/>
  <c r="L23"/>
  <c r="L24"/>
  <c r="L27"/>
  <c r="L16"/>
  <c r="L20"/>
  <c r="L32"/>
  <c r="L28"/>
  <c r="L29"/>
  <c r="L21"/>
  <c r="L13"/>
</calcChain>
</file>

<file path=xl/sharedStrings.xml><?xml version="1.0" encoding="utf-8"?>
<sst xmlns="http://schemas.openxmlformats.org/spreadsheetml/2006/main" count="78" uniqueCount="73">
  <si>
    <t>Activity 12 Sarah Aguiar</t>
  </si>
  <si>
    <t xml:space="preserve">TEEN U. S. A. </t>
  </si>
  <si>
    <t>1 Boardwalk</t>
  </si>
  <si>
    <t>Atlantic City, NJ 08400</t>
  </si>
  <si>
    <t>HOURLY WORKERS' PAYROLL REGISTER</t>
  </si>
  <si>
    <t>Pay date: Friday, February 25, 2011</t>
  </si>
  <si>
    <t xml:space="preserve">EMPLOYEE </t>
  </si>
  <si>
    <t>NUMBER</t>
  </si>
  <si>
    <t xml:space="preserve">LAST </t>
  </si>
  <si>
    <t>NAME</t>
  </si>
  <si>
    <t xml:space="preserve">FIRST </t>
  </si>
  <si>
    <t xml:space="preserve">HOURS </t>
  </si>
  <si>
    <t>HOURLY</t>
  </si>
  <si>
    <t>GROSS</t>
  </si>
  <si>
    <t>FEDERAL</t>
  </si>
  <si>
    <t>SOCIAL</t>
  </si>
  <si>
    <t>MEDICARE</t>
  </si>
  <si>
    <t>STATE</t>
  </si>
  <si>
    <t>NET</t>
  </si>
  <si>
    <t>WORKED</t>
  </si>
  <si>
    <t>RATE</t>
  </si>
  <si>
    <t>PAY</t>
  </si>
  <si>
    <t>TAX</t>
  </si>
  <si>
    <t>SEC. TAX</t>
  </si>
  <si>
    <t>PENSION</t>
  </si>
  <si>
    <t>Andrews</t>
  </si>
  <si>
    <t>Bruzzi</t>
  </si>
  <si>
    <t>Buckley</t>
  </si>
  <si>
    <t>Bukowski</t>
  </si>
  <si>
    <t>Cage</t>
  </si>
  <si>
    <t>Corey</t>
  </si>
  <si>
    <t>Falkiner</t>
  </si>
  <si>
    <t>Fannin</t>
  </si>
  <si>
    <t>Hadley</t>
  </si>
  <si>
    <t>McLaughlin</t>
  </si>
  <si>
    <t>Narciso</t>
  </si>
  <si>
    <t>Nathan</t>
  </si>
  <si>
    <t>Ngeth</t>
  </si>
  <si>
    <t>Paparo</t>
  </si>
  <si>
    <t>Peterson</t>
  </si>
  <si>
    <t>Reese</t>
  </si>
  <si>
    <t>Schofield</t>
  </si>
  <si>
    <t>Sheehan</t>
  </si>
  <si>
    <t>Shurtleff</t>
  </si>
  <si>
    <t>Toscano</t>
  </si>
  <si>
    <t>Sandra</t>
  </si>
  <si>
    <t>Madison</t>
  </si>
  <si>
    <t>David</t>
  </si>
  <si>
    <t>Ted</t>
  </si>
  <si>
    <t>Latoiya</t>
  </si>
  <si>
    <t>Isabella</t>
  </si>
  <si>
    <t>Ethan</t>
  </si>
  <si>
    <t>Chloe</t>
  </si>
  <si>
    <t>Jimarcus</t>
  </si>
  <si>
    <t>Emma</t>
  </si>
  <si>
    <t>Elizabeth</t>
  </si>
  <si>
    <t>Robert</t>
  </si>
  <si>
    <t>Champei</t>
  </si>
  <si>
    <t>Jacob</t>
  </si>
  <si>
    <t>Trista</t>
  </si>
  <si>
    <t>Steven</t>
  </si>
  <si>
    <t>Shannon</t>
  </si>
  <si>
    <t>Noah</t>
  </si>
  <si>
    <t>Timothy</t>
  </si>
  <si>
    <t>Totals:</t>
  </si>
  <si>
    <t xml:space="preserve">1.  Using what you have learned about sorting spreadsheet data from previous lessons, sort the spreadsheet data above by the Hourly Rate column (highest to lowest) to determine which employee has the highest hourly rate and list the name here.  </t>
  </si>
  <si>
    <t xml:space="preserve">The employee with the higest hourly rate of pay is Sandra Andrews with a  $13.50 hourly rate.  </t>
  </si>
  <si>
    <t xml:space="preserve">2.  List the employee name who has the lowest hourly rate of pay.  </t>
  </si>
  <si>
    <t xml:space="preserve">The employee with the lowest hourly rate of pay is Steven Schofield with a $10.00 hourly rate.  </t>
  </si>
  <si>
    <t xml:space="preserve">3.  Using the AutoSum function that you used in a previous exercises, determine what the total gross pay is for All employees and list the dollar amount here.  </t>
  </si>
  <si>
    <t xml:space="preserve">The total gross pay for all employees is $7,326.00.  </t>
  </si>
  <si>
    <t xml:space="preserve">The total net pay for all employees is $5153.841.  </t>
  </si>
  <si>
    <t xml:space="preserve">4.  Using the AutoSum function determine the total net pay of All employees and list the dollar amount here.  </t>
  </si>
</sst>
</file>

<file path=xl/styles.xml><?xml version="1.0" encoding="utf-8"?>
<styleSheet xmlns="http://schemas.openxmlformats.org/spreadsheetml/2006/main">
  <numFmts count="1">
    <numFmt numFmtId="164" formatCode="&quot;$&quot;#,##0.00"/>
  </numFmts>
  <fonts count="4">
    <font>
      <sz val="11"/>
      <color theme="1"/>
      <name val="Calibri"/>
      <family val="2"/>
      <scheme val="minor"/>
    </font>
    <font>
      <sz val="10"/>
      <color theme="1"/>
      <name val="Arial"/>
      <family val="2"/>
    </font>
    <font>
      <b/>
      <sz val="10"/>
      <color theme="1"/>
      <name val="Arial"/>
      <family val="2"/>
    </font>
    <font>
      <b/>
      <u/>
      <sz val="10"/>
      <color theme="1"/>
      <name val="Arial"/>
      <family val="2"/>
    </font>
  </fonts>
  <fills count="5">
    <fill>
      <patternFill patternType="none"/>
    </fill>
    <fill>
      <patternFill patternType="gray125"/>
    </fill>
    <fill>
      <patternFill patternType="solid">
        <fgColor rgb="FF00CCFF"/>
        <bgColor indexed="64"/>
      </patternFill>
    </fill>
    <fill>
      <patternFill patternType="solid">
        <fgColor rgb="FFFF3300"/>
        <bgColor indexed="64"/>
      </patternFill>
    </fill>
    <fill>
      <patternFill patternType="solid">
        <fgColor rgb="FFFF0066"/>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33">
    <xf numFmtId="0" fontId="0" fillId="0" borderId="0" xfId="0"/>
    <xf numFmtId="0" fontId="0" fillId="0" borderId="0" xfId="0" applyAlignment="1">
      <alignment horizontal="left"/>
    </xf>
    <xf numFmtId="0" fontId="0" fillId="0" borderId="0" xfId="0" applyAlignment="1">
      <alignment horizontal="center"/>
    </xf>
    <xf numFmtId="0" fontId="0" fillId="0" borderId="0" xfId="0" applyAlignment="1">
      <alignment horizontal="right"/>
    </xf>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horizontal="right"/>
    </xf>
    <xf numFmtId="0" fontId="2" fillId="0" borderId="0" xfId="0" applyFont="1" applyAlignment="1">
      <alignment horizontal="left"/>
    </xf>
    <xf numFmtId="0" fontId="2" fillId="0" borderId="0" xfId="0" applyFont="1" applyAlignment="1">
      <alignment horizontal="center"/>
    </xf>
    <xf numFmtId="0" fontId="2" fillId="0" borderId="0" xfId="0" applyFont="1" applyAlignment="1">
      <alignment horizontal="right"/>
    </xf>
    <xf numFmtId="0" fontId="2" fillId="0" borderId="1" xfId="0" applyFont="1" applyBorder="1" applyAlignment="1">
      <alignment horizontal="left"/>
    </xf>
    <xf numFmtId="0" fontId="2" fillId="0" borderId="1" xfId="0" applyFont="1" applyBorder="1" applyAlignment="1">
      <alignment horizontal="center"/>
    </xf>
    <xf numFmtId="0" fontId="2" fillId="3" borderId="1" xfId="0" applyFont="1" applyFill="1" applyBorder="1" applyAlignment="1">
      <alignment horizontal="right"/>
    </xf>
    <xf numFmtId="0" fontId="2" fillId="0" borderId="1" xfId="0" applyFont="1" applyBorder="1" applyAlignment="1">
      <alignment horizontal="right"/>
    </xf>
    <xf numFmtId="0" fontId="2" fillId="2" borderId="1" xfId="0" applyFont="1" applyFill="1" applyBorder="1" applyAlignment="1">
      <alignment horizontal="right"/>
    </xf>
    <xf numFmtId="0" fontId="3" fillId="0" borderId="1" xfId="0" applyFont="1" applyBorder="1" applyAlignment="1">
      <alignment horizontal="left"/>
    </xf>
    <xf numFmtId="0" fontId="3" fillId="0" borderId="1" xfId="0" applyFont="1" applyBorder="1" applyAlignment="1">
      <alignment horizontal="center"/>
    </xf>
    <xf numFmtId="0" fontId="3" fillId="3" borderId="1" xfId="0" applyFont="1" applyFill="1" applyBorder="1" applyAlignment="1">
      <alignment horizontal="right"/>
    </xf>
    <xf numFmtId="0" fontId="3" fillId="0" borderId="1" xfId="0" applyFont="1" applyBorder="1" applyAlignment="1">
      <alignment horizontal="right"/>
    </xf>
    <xf numFmtId="0" fontId="3" fillId="2" borderId="1" xfId="0" applyFont="1" applyFill="1" applyBorder="1" applyAlignment="1">
      <alignment horizontal="right"/>
    </xf>
    <xf numFmtId="0" fontId="1" fillId="0" borderId="1" xfId="0" applyFont="1" applyBorder="1" applyAlignment="1">
      <alignment horizontal="left"/>
    </xf>
    <xf numFmtId="0" fontId="1" fillId="0" borderId="1" xfId="0" applyFont="1" applyBorder="1" applyAlignment="1">
      <alignment horizontal="center"/>
    </xf>
    <xf numFmtId="0" fontId="1" fillId="3" borderId="1" xfId="0" applyFont="1" applyFill="1" applyBorder="1" applyAlignment="1">
      <alignment horizontal="right"/>
    </xf>
    <xf numFmtId="0" fontId="1" fillId="0" borderId="1" xfId="0" applyFont="1" applyBorder="1" applyAlignment="1">
      <alignment horizontal="right"/>
    </xf>
    <xf numFmtId="0" fontId="1" fillId="2" borderId="1" xfId="0" applyFont="1" applyFill="1" applyBorder="1" applyAlignment="1">
      <alignment horizontal="right"/>
    </xf>
    <xf numFmtId="164" fontId="1" fillId="0" borderId="1" xfId="0" applyNumberFormat="1" applyFont="1" applyBorder="1" applyAlignment="1">
      <alignment horizontal="center"/>
    </xf>
    <xf numFmtId="164" fontId="1" fillId="3" borderId="1" xfId="0" applyNumberFormat="1" applyFont="1" applyFill="1" applyBorder="1" applyAlignment="1">
      <alignment horizontal="right"/>
    </xf>
    <xf numFmtId="164" fontId="1" fillId="0" borderId="1" xfId="0" applyNumberFormat="1" applyFont="1" applyBorder="1" applyAlignment="1">
      <alignment horizontal="right"/>
    </xf>
    <xf numFmtId="164" fontId="1" fillId="2" borderId="1" xfId="0" applyNumberFormat="1" applyFont="1" applyFill="1" applyBorder="1" applyAlignment="1">
      <alignment horizontal="right"/>
    </xf>
    <xf numFmtId="164" fontId="1" fillId="4" borderId="1" xfId="0" applyNumberFormat="1" applyFont="1" applyFill="1" applyBorder="1" applyAlignment="1">
      <alignment horizontal="right"/>
    </xf>
    <xf numFmtId="0" fontId="1" fillId="4" borderId="0" xfId="0" applyFont="1" applyFill="1" applyAlignment="1">
      <alignment horizontal="left"/>
    </xf>
    <xf numFmtId="0" fontId="1" fillId="4" borderId="0" xfId="0" applyFont="1" applyFill="1" applyAlignment="1">
      <alignment horizontal="center"/>
    </xf>
    <xf numFmtId="0" fontId="1" fillId="4" borderId="0" xfId="0" applyFont="1" applyFill="1" applyAlignment="1">
      <alignment horizontal="right"/>
    </xf>
  </cellXfs>
  <cellStyles count="1">
    <cellStyle name="Normal" xfId="0" builtinId="0"/>
  </cellStyles>
  <dxfs count="0"/>
  <tableStyles count="0" defaultTableStyle="TableStyleMedium9" defaultPivotStyle="PivotStyleLight16"/>
  <colors>
    <mruColors>
      <color rgb="FFFF0066"/>
      <color rgb="FF00CCFF"/>
      <color rgb="FFFF3300"/>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43"/>
  <sheetViews>
    <sheetView tabSelected="1" topLeftCell="A19" zoomScale="90" zoomScaleNormal="90" workbookViewId="0">
      <selection activeCell="H45" sqref="H45"/>
    </sheetView>
  </sheetViews>
  <sheetFormatPr defaultRowHeight="15"/>
  <cols>
    <col min="1" max="3" width="12.7109375" style="1" customWidth="1"/>
    <col min="4" max="5" width="10.7109375" style="2" customWidth="1"/>
    <col min="6" max="12" width="10.7109375" style="3" customWidth="1"/>
  </cols>
  <sheetData>
    <row r="1" spans="1:12">
      <c r="A1" s="4" t="s">
        <v>0</v>
      </c>
      <c r="B1" s="4"/>
      <c r="C1" s="4"/>
      <c r="D1" s="5"/>
      <c r="E1" s="5"/>
      <c r="F1" s="6"/>
      <c r="G1" s="6"/>
      <c r="H1" s="6"/>
      <c r="I1" s="6"/>
      <c r="J1" s="6"/>
      <c r="K1" s="6"/>
      <c r="L1" s="6"/>
    </row>
    <row r="2" spans="1:12">
      <c r="A2" s="7" t="s">
        <v>1</v>
      </c>
      <c r="B2" s="7"/>
      <c r="C2" s="7"/>
      <c r="D2" s="8"/>
      <c r="E2" s="8"/>
      <c r="F2" s="9"/>
      <c r="G2" s="9"/>
      <c r="H2" s="9"/>
      <c r="I2" s="9"/>
      <c r="J2" s="9"/>
      <c r="K2" s="9"/>
      <c r="L2" s="9"/>
    </row>
    <row r="3" spans="1:12">
      <c r="A3" s="7" t="s">
        <v>2</v>
      </c>
      <c r="B3" s="7"/>
      <c r="C3" s="7"/>
      <c r="D3" s="8"/>
      <c r="E3" s="8"/>
      <c r="F3" s="9"/>
      <c r="G3" s="9"/>
      <c r="H3" s="9"/>
      <c r="I3" s="9"/>
      <c r="J3" s="9"/>
      <c r="K3" s="9"/>
      <c r="L3" s="9"/>
    </row>
    <row r="4" spans="1:12">
      <c r="A4" s="7" t="s">
        <v>3</v>
      </c>
      <c r="B4" s="7"/>
      <c r="C4" s="7"/>
      <c r="D4" s="8"/>
      <c r="E4" s="8"/>
      <c r="F4" s="9"/>
      <c r="G4" s="9"/>
      <c r="H4" s="9"/>
      <c r="I4" s="9"/>
      <c r="J4" s="9"/>
      <c r="K4" s="9"/>
      <c r="L4" s="9"/>
    </row>
    <row r="5" spans="1:12">
      <c r="A5" s="7"/>
      <c r="B5" s="7"/>
      <c r="C5" s="7"/>
      <c r="D5" s="8"/>
      <c r="E5" s="8"/>
      <c r="F5" s="9"/>
      <c r="G5" s="9"/>
      <c r="H5" s="9"/>
      <c r="I5" s="9"/>
      <c r="J5" s="9"/>
      <c r="K5" s="9"/>
      <c r="L5" s="9"/>
    </row>
    <row r="6" spans="1:12">
      <c r="A6" s="7"/>
      <c r="B6" s="7"/>
      <c r="C6" s="7"/>
      <c r="D6" s="8"/>
      <c r="E6" s="8"/>
      <c r="F6" s="9"/>
      <c r="G6" s="9"/>
      <c r="H6" s="9"/>
      <c r="I6" s="9"/>
      <c r="J6" s="9"/>
      <c r="K6" s="9"/>
      <c r="L6" s="9"/>
    </row>
    <row r="7" spans="1:12">
      <c r="A7" s="7" t="s">
        <v>4</v>
      </c>
      <c r="B7" s="7"/>
      <c r="C7" s="7"/>
      <c r="D7" s="8"/>
      <c r="E7" s="8"/>
      <c r="F7" s="9"/>
      <c r="G7" s="9"/>
      <c r="H7" s="9"/>
      <c r="I7" s="9"/>
      <c r="J7" s="9"/>
      <c r="K7" s="9"/>
      <c r="L7" s="9"/>
    </row>
    <row r="8" spans="1:12">
      <c r="A8" s="7" t="s">
        <v>5</v>
      </c>
      <c r="B8" s="7"/>
      <c r="C8" s="7"/>
      <c r="D8" s="8"/>
      <c r="E8" s="8"/>
      <c r="F8" s="9"/>
      <c r="G8" s="9"/>
      <c r="H8" s="9"/>
      <c r="I8" s="9"/>
      <c r="J8" s="9"/>
      <c r="K8" s="9"/>
      <c r="L8" s="9"/>
    </row>
    <row r="9" spans="1:12" ht="15.75" thickBot="1">
      <c r="A9" s="4"/>
      <c r="B9" s="4"/>
      <c r="C9" s="4"/>
      <c r="D9" s="5"/>
      <c r="E9" s="5"/>
      <c r="F9" s="6"/>
      <c r="G9" s="6"/>
      <c r="H9" s="6"/>
      <c r="I9" s="6"/>
      <c r="J9" s="6"/>
      <c r="K9" s="6"/>
      <c r="L9" s="6"/>
    </row>
    <row r="10" spans="1:12" ht="15.75" thickBot="1">
      <c r="A10" s="10" t="s">
        <v>6</v>
      </c>
      <c r="B10" s="10" t="s">
        <v>8</v>
      </c>
      <c r="C10" s="10" t="s">
        <v>10</v>
      </c>
      <c r="D10" s="11" t="s">
        <v>11</v>
      </c>
      <c r="E10" s="11" t="s">
        <v>12</v>
      </c>
      <c r="F10" s="12" t="s">
        <v>13</v>
      </c>
      <c r="G10" s="13" t="s">
        <v>14</v>
      </c>
      <c r="H10" s="13" t="s">
        <v>15</v>
      </c>
      <c r="I10" s="13" t="s">
        <v>16</v>
      </c>
      <c r="J10" s="13" t="s">
        <v>17</v>
      </c>
      <c r="K10" s="13"/>
      <c r="L10" s="14" t="s">
        <v>18</v>
      </c>
    </row>
    <row r="11" spans="1:12" ht="15.75" thickBot="1">
      <c r="A11" s="15" t="s">
        <v>7</v>
      </c>
      <c r="B11" s="15" t="s">
        <v>9</v>
      </c>
      <c r="C11" s="15" t="s">
        <v>9</v>
      </c>
      <c r="D11" s="16" t="s">
        <v>19</v>
      </c>
      <c r="E11" s="16" t="s">
        <v>20</v>
      </c>
      <c r="F11" s="17" t="s">
        <v>21</v>
      </c>
      <c r="G11" s="18" t="s">
        <v>22</v>
      </c>
      <c r="H11" s="18" t="s">
        <v>23</v>
      </c>
      <c r="I11" s="18" t="s">
        <v>22</v>
      </c>
      <c r="J11" s="18" t="s">
        <v>22</v>
      </c>
      <c r="K11" s="18" t="s">
        <v>24</v>
      </c>
      <c r="L11" s="19" t="s">
        <v>21</v>
      </c>
    </row>
    <row r="12" spans="1:12" ht="15.75" thickBot="1">
      <c r="A12" s="20"/>
      <c r="B12" s="20"/>
      <c r="C12" s="20"/>
      <c r="D12" s="21"/>
      <c r="E12" s="21"/>
      <c r="F12" s="22"/>
      <c r="G12" s="23"/>
      <c r="H12" s="23"/>
      <c r="I12" s="23"/>
      <c r="J12" s="23"/>
      <c r="K12" s="23"/>
      <c r="L12" s="24"/>
    </row>
    <row r="13" spans="1:12" ht="15.75" thickBot="1">
      <c r="A13" s="20">
        <v>457894</v>
      </c>
      <c r="B13" s="20" t="s">
        <v>25</v>
      </c>
      <c r="C13" s="20" t="s">
        <v>45</v>
      </c>
      <c r="D13" s="21">
        <v>32</v>
      </c>
      <c r="E13" s="25">
        <v>13.5</v>
      </c>
      <c r="F13" s="26">
        <f>D13*E13</f>
        <v>432</v>
      </c>
      <c r="G13" s="27">
        <f>F13*15%</f>
        <v>64.8</v>
      </c>
      <c r="H13" s="27">
        <f>F13*6.2%</f>
        <v>26.783999999999999</v>
      </c>
      <c r="I13" s="27">
        <f>F13*1.45%</f>
        <v>6.2639999999999993</v>
      </c>
      <c r="J13" s="27">
        <f>F13*4%</f>
        <v>17.28</v>
      </c>
      <c r="K13" s="27">
        <f>F13*3%</f>
        <v>12.959999999999999</v>
      </c>
      <c r="L13" s="28">
        <f>F13-(G13+H13+I13+J13+K13)</f>
        <v>303.91200000000003</v>
      </c>
    </row>
    <row r="14" spans="1:12" ht="15.75" thickBot="1">
      <c r="A14" s="20">
        <v>219632</v>
      </c>
      <c r="B14" s="20" t="s">
        <v>30</v>
      </c>
      <c r="C14" s="20" t="s">
        <v>50</v>
      </c>
      <c r="D14" s="21">
        <v>40</v>
      </c>
      <c r="E14" s="25">
        <v>12.5</v>
      </c>
      <c r="F14" s="26">
        <f>D14*E14</f>
        <v>500</v>
      </c>
      <c r="G14" s="27">
        <f>F14*15%</f>
        <v>75</v>
      </c>
      <c r="H14" s="27">
        <f>F14*6.2%</f>
        <v>31</v>
      </c>
      <c r="I14" s="27">
        <f>F14*1.45%</f>
        <v>7.2499999999999991</v>
      </c>
      <c r="J14" s="27">
        <f>F14*4%</f>
        <v>20</v>
      </c>
      <c r="K14" s="27">
        <f>F14*3%</f>
        <v>15</v>
      </c>
      <c r="L14" s="28">
        <f>F14-(G14+H14+I14+J14+K14)</f>
        <v>351.75</v>
      </c>
    </row>
    <row r="15" spans="1:12" ht="15.75" thickBot="1">
      <c r="A15" s="20">
        <v>112554</v>
      </c>
      <c r="B15" s="20" t="s">
        <v>34</v>
      </c>
      <c r="C15" s="20" t="s">
        <v>54</v>
      </c>
      <c r="D15" s="21">
        <v>37</v>
      </c>
      <c r="E15" s="25">
        <v>12.5</v>
      </c>
      <c r="F15" s="26">
        <f>D15*E15</f>
        <v>462.5</v>
      </c>
      <c r="G15" s="27">
        <f>F15*15%</f>
        <v>69.375</v>
      </c>
      <c r="H15" s="27">
        <f>F15*6.2%</f>
        <v>28.675000000000001</v>
      </c>
      <c r="I15" s="27">
        <f>F15*1.45%</f>
        <v>6.7062499999999998</v>
      </c>
      <c r="J15" s="27">
        <f>F15*4%</f>
        <v>18.5</v>
      </c>
      <c r="K15" s="27">
        <f>F15*3%</f>
        <v>13.875</v>
      </c>
      <c r="L15" s="28">
        <f>F15-(G15+H15+I15+J15+K15)</f>
        <v>325.36874999999998</v>
      </c>
    </row>
    <row r="16" spans="1:12" ht="15.75" thickBot="1">
      <c r="A16" s="20">
        <v>697777</v>
      </c>
      <c r="B16" s="20" t="s">
        <v>39</v>
      </c>
      <c r="C16" s="20" t="s">
        <v>59</v>
      </c>
      <c r="D16" s="21">
        <v>27</v>
      </c>
      <c r="E16" s="25">
        <v>12.5</v>
      </c>
      <c r="F16" s="26">
        <f>D16*E16</f>
        <v>337.5</v>
      </c>
      <c r="G16" s="27">
        <f>F16*15%</f>
        <v>50.625</v>
      </c>
      <c r="H16" s="27">
        <f>F16*6.2%</f>
        <v>20.925000000000001</v>
      </c>
      <c r="I16" s="27">
        <f>F16*1.45%</f>
        <v>4.8937499999999998</v>
      </c>
      <c r="J16" s="27">
        <f>F16*4%</f>
        <v>13.5</v>
      </c>
      <c r="K16" s="27">
        <f>F16*3%</f>
        <v>10.125</v>
      </c>
      <c r="L16" s="28">
        <f>F16-(G16+H16+I16+J16+K16)</f>
        <v>237.43125000000001</v>
      </c>
    </row>
    <row r="17" spans="1:12" ht="15.75" thickBot="1">
      <c r="A17" s="20">
        <v>687444</v>
      </c>
      <c r="B17" s="20" t="s">
        <v>27</v>
      </c>
      <c r="C17" s="20" t="s">
        <v>47</v>
      </c>
      <c r="D17" s="21">
        <v>36</v>
      </c>
      <c r="E17" s="25">
        <v>12</v>
      </c>
      <c r="F17" s="26">
        <f>D17*E17</f>
        <v>432</v>
      </c>
      <c r="G17" s="27">
        <f>F17*15%</f>
        <v>64.8</v>
      </c>
      <c r="H17" s="27">
        <f>F17*6.2%</f>
        <v>26.783999999999999</v>
      </c>
      <c r="I17" s="27">
        <f>F17*1.45%</f>
        <v>6.2639999999999993</v>
      </c>
      <c r="J17" s="27">
        <f>F17*4%</f>
        <v>17.28</v>
      </c>
      <c r="K17" s="27">
        <f>F17*3%</f>
        <v>12.959999999999999</v>
      </c>
      <c r="L17" s="28">
        <f>F17-(G17+H17+I17+J17+K17)</f>
        <v>303.91200000000003</v>
      </c>
    </row>
    <row r="18" spans="1:12" ht="15.75" thickBot="1">
      <c r="A18" s="20">
        <v>548993</v>
      </c>
      <c r="B18" s="20" t="s">
        <v>33</v>
      </c>
      <c r="C18" s="20" t="s">
        <v>53</v>
      </c>
      <c r="D18" s="21">
        <v>30</v>
      </c>
      <c r="E18" s="25">
        <v>12</v>
      </c>
      <c r="F18" s="26">
        <f>D18*E18</f>
        <v>360</v>
      </c>
      <c r="G18" s="27">
        <f>F18*15%</f>
        <v>54</v>
      </c>
      <c r="H18" s="27">
        <f>F18*6.2%</f>
        <v>22.32</v>
      </c>
      <c r="I18" s="27">
        <f>F18*1.45%</f>
        <v>5.22</v>
      </c>
      <c r="J18" s="27">
        <f>F18*4%</f>
        <v>14.4</v>
      </c>
      <c r="K18" s="27">
        <f>F18*3%</f>
        <v>10.799999999999999</v>
      </c>
      <c r="L18" s="28">
        <f>F18-(G18+H18+I18+J18+K18)</f>
        <v>253.26</v>
      </c>
    </row>
    <row r="19" spans="1:12" ht="15.75" thickBot="1">
      <c r="A19" s="20">
        <v>114589</v>
      </c>
      <c r="B19" s="20" t="s">
        <v>35</v>
      </c>
      <c r="C19" s="20" t="s">
        <v>55</v>
      </c>
      <c r="D19" s="21">
        <v>36</v>
      </c>
      <c r="E19" s="25">
        <v>12</v>
      </c>
      <c r="F19" s="26">
        <f>D19*E19</f>
        <v>432</v>
      </c>
      <c r="G19" s="27">
        <f>F19*15%</f>
        <v>64.8</v>
      </c>
      <c r="H19" s="27">
        <f>F19*6.2%</f>
        <v>26.783999999999999</v>
      </c>
      <c r="I19" s="27">
        <f>F19*1.45%</f>
        <v>6.2639999999999993</v>
      </c>
      <c r="J19" s="27">
        <f>F19*4%</f>
        <v>17.28</v>
      </c>
      <c r="K19" s="27">
        <f>F19*3%</f>
        <v>12.959999999999999</v>
      </c>
      <c r="L19" s="28">
        <f>F19-(G19+H19+I19+J19+K19)</f>
        <v>303.91200000000003</v>
      </c>
    </row>
    <row r="20" spans="1:12" ht="15.75" thickBot="1">
      <c r="A20" s="20">
        <v>468231</v>
      </c>
      <c r="B20" s="20" t="s">
        <v>40</v>
      </c>
      <c r="C20" s="20" t="s">
        <v>56</v>
      </c>
      <c r="D20" s="21">
        <v>30</v>
      </c>
      <c r="E20" s="25">
        <v>12</v>
      </c>
      <c r="F20" s="26">
        <f>D20*E20</f>
        <v>360</v>
      </c>
      <c r="G20" s="27">
        <f>F20*15%</f>
        <v>54</v>
      </c>
      <c r="H20" s="27">
        <f>F20*6.2%</f>
        <v>22.32</v>
      </c>
      <c r="I20" s="27">
        <f>F20*1.45%</f>
        <v>5.22</v>
      </c>
      <c r="J20" s="27">
        <f>F20*4%</f>
        <v>14.4</v>
      </c>
      <c r="K20" s="27">
        <f>F20*3%</f>
        <v>10.799999999999999</v>
      </c>
      <c r="L20" s="28">
        <f>F20-(G20+H20+I20+J20+K20)</f>
        <v>253.26</v>
      </c>
    </row>
    <row r="21" spans="1:12" ht="15.75" thickBot="1">
      <c r="A21" s="20">
        <v>487895</v>
      </c>
      <c r="B21" s="20" t="s">
        <v>44</v>
      </c>
      <c r="C21" s="20" t="s">
        <v>63</v>
      </c>
      <c r="D21" s="21">
        <v>28</v>
      </c>
      <c r="E21" s="25">
        <v>12</v>
      </c>
      <c r="F21" s="26">
        <f>D21*E21</f>
        <v>336</v>
      </c>
      <c r="G21" s="27">
        <f>F21*15%</f>
        <v>50.4</v>
      </c>
      <c r="H21" s="27">
        <f>F21*6.2%</f>
        <v>20.832000000000001</v>
      </c>
      <c r="I21" s="27">
        <f>F21*1.45%</f>
        <v>4.8719999999999999</v>
      </c>
      <c r="J21" s="27">
        <f>F21*4%</f>
        <v>13.44</v>
      </c>
      <c r="K21" s="27">
        <f>F21*3%</f>
        <v>10.08</v>
      </c>
      <c r="L21" s="28">
        <f>F21-(G21+H21+I21+J21+K21)</f>
        <v>236.376</v>
      </c>
    </row>
    <row r="22" spans="1:12" ht="15.75" thickBot="1">
      <c r="A22" s="20">
        <v>488522</v>
      </c>
      <c r="B22" s="20" t="s">
        <v>26</v>
      </c>
      <c r="C22" s="20" t="s">
        <v>46</v>
      </c>
      <c r="D22" s="21">
        <v>25</v>
      </c>
      <c r="E22" s="25">
        <v>11.5</v>
      </c>
      <c r="F22" s="26">
        <f>D22*E22</f>
        <v>287.5</v>
      </c>
      <c r="G22" s="27">
        <f>F22*15%</f>
        <v>43.125</v>
      </c>
      <c r="H22" s="27">
        <f>F22*6.2%</f>
        <v>17.824999999999999</v>
      </c>
      <c r="I22" s="27">
        <f>F22*1.45%</f>
        <v>4.1687499999999993</v>
      </c>
      <c r="J22" s="27">
        <f>F22*4%</f>
        <v>11.5</v>
      </c>
      <c r="K22" s="27">
        <f>F22*3%</f>
        <v>8.625</v>
      </c>
      <c r="L22" s="28">
        <f>F22-(G22+H22+I22+J22+K22)</f>
        <v>202.25624999999999</v>
      </c>
    </row>
    <row r="23" spans="1:12" ht="15.75" thickBot="1">
      <c r="A23" s="20">
        <v>556698</v>
      </c>
      <c r="B23" s="20" t="s">
        <v>36</v>
      </c>
      <c r="C23" s="20" t="s">
        <v>56</v>
      </c>
      <c r="D23" s="21">
        <v>34</v>
      </c>
      <c r="E23" s="25">
        <v>11.5</v>
      </c>
      <c r="F23" s="26">
        <f>D23*E23</f>
        <v>391</v>
      </c>
      <c r="G23" s="27">
        <f>F23*15%</f>
        <v>58.65</v>
      </c>
      <c r="H23" s="27">
        <f>F23*6.2%</f>
        <v>24.242000000000001</v>
      </c>
      <c r="I23" s="27">
        <f>F23*1.45%</f>
        <v>5.6694999999999993</v>
      </c>
      <c r="J23" s="27">
        <f>F23*4%</f>
        <v>15.64</v>
      </c>
      <c r="K23" s="27">
        <f>F23*3%</f>
        <v>11.73</v>
      </c>
      <c r="L23" s="28">
        <f>F23-(G23+H23+I23+J23+K23)</f>
        <v>275.06849999999997</v>
      </c>
    </row>
    <row r="24" spans="1:12" ht="15.75" thickBot="1">
      <c r="A24" s="20">
        <v>254687</v>
      </c>
      <c r="B24" s="20" t="s">
        <v>37</v>
      </c>
      <c r="C24" s="20" t="s">
        <v>57</v>
      </c>
      <c r="D24" s="21">
        <v>31</v>
      </c>
      <c r="E24" s="25">
        <v>11.5</v>
      </c>
      <c r="F24" s="26">
        <f>D24*E24</f>
        <v>356.5</v>
      </c>
      <c r="G24" s="27">
        <f>F24*15%</f>
        <v>53.475000000000001</v>
      </c>
      <c r="H24" s="27">
        <f>F24*6.2%</f>
        <v>22.103000000000002</v>
      </c>
      <c r="I24" s="27">
        <f>F24*1.45%</f>
        <v>5.1692499999999999</v>
      </c>
      <c r="J24" s="27">
        <f>F24*4%</f>
        <v>14.26</v>
      </c>
      <c r="K24" s="27">
        <f>F24*3%</f>
        <v>10.695</v>
      </c>
      <c r="L24" s="28">
        <f>F24-(G24+H24+I24+J24+K24)</f>
        <v>250.79774999999998</v>
      </c>
    </row>
    <row r="25" spans="1:12" ht="15.75" thickBot="1">
      <c r="A25" s="20">
        <v>647895</v>
      </c>
      <c r="B25" s="20" t="s">
        <v>28</v>
      </c>
      <c r="C25" s="20" t="s">
        <v>48</v>
      </c>
      <c r="D25" s="21">
        <v>39</v>
      </c>
      <c r="E25" s="25">
        <v>11.25</v>
      </c>
      <c r="F25" s="26">
        <f>D25*E25</f>
        <v>438.75</v>
      </c>
      <c r="G25" s="27">
        <f>F25*15%</f>
        <v>65.8125</v>
      </c>
      <c r="H25" s="27">
        <f>F25*6.2%</f>
        <v>27.202500000000001</v>
      </c>
      <c r="I25" s="27">
        <f>F25*1.45%</f>
        <v>6.3618749999999995</v>
      </c>
      <c r="J25" s="27">
        <f>F25*4%</f>
        <v>17.55</v>
      </c>
      <c r="K25" s="27">
        <f>F25*3%</f>
        <v>13.1625</v>
      </c>
      <c r="L25" s="28">
        <f>F25-(G25+H25+I25+J25+K25)</f>
        <v>308.66062499999998</v>
      </c>
    </row>
    <row r="26" spans="1:12" ht="15.75" thickBot="1">
      <c r="A26" s="20">
        <v>336654</v>
      </c>
      <c r="B26" s="20" t="s">
        <v>29</v>
      </c>
      <c r="C26" s="20" t="s">
        <v>49</v>
      </c>
      <c r="D26" s="21">
        <v>32</v>
      </c>
      <c r="E26" s="25">
        <v>11.25</v>
      </c>
      <c r="F26" s="26">
        <f>D26*E26</f>
        <v>360</v>
      </c>
      <c r="G26" s="27">
        <f>F26*15%</f>
        <v>54</v>
      </c>
      <c r="H26" s="27">
        <f>F26*6.2%</f>
        <v>22.32</v>
      </c>
      <c r="I26" s="27">
        <f>F26*1.45%</f>
        <v>5.22</v>
      </c>
      <c r="J26" s="27">
        <f>F26*4%</f>
        <v>14.4</v>
      </c>
      <c r="K26" s="27">
        <f>F26*3%</f>
        <v>10.799999999999999</v>
      </c>
      <c r="L26" s="28">
        <f>F26-(G26+H26+I26+J26+K26)</f>
        <v>253.26</v>
      </c>
    </row>
    <row r="27" spans="1:12" ht="15.75" thickBot="1">
      <c r="A27" s="20">
        <v>226985</v>
      </c>
      <c r="B27" s="20" t="s">
        <v>38</v>
      </c>
      <c r="C27" s="20" t="s">
        <v>58</v>
      </c>
      <c r="D27" s="21">
        <v>33</v>
      </c>
      <c r="E27" s="25">
        <v>11.25</v>
      </c>
      <c r="F27" s="26">
        <f>D27*E27</f>
        <v>371.25</v>
      </c>
      <c r="G27" s="27">
        <f>F27*15%</f>
        <v>55.6875</v>
      </c>
      <c r="H27" s="27">
        <f>F27*6.2%</f>
        <v>23.017499999999998</v>
      </c>
      <c r="I27" s="27">
        <f>F27*1.45%</f>
        <v>5.3831249999999997</v>
      </c>
      <c r="J27" s="27">
        <f>F27*4%</f>
        <v>14.85</v>
      </c>
      <c r="K27" s="27">
        <f>F27*3%</f>
        <v>11.137499999999999</v>
      </c>
      <c r="L27" s="28">
        <f>F27-(G27+H27+I27+J27+K27)</f>
        <v>261.174375</v>
      </c>
    </row>
    <row r="28" spans="1:12" ht="15.75" thickBot="1">
      <c r="A28" s="20">
        <v>548855</v>
      </c>
      <c r="B28" s="20" t="s">
        <v>42</v>
      </c>
      <c r="C28" s="20" t="s">
        <v>61</v>
      </c>
      <c r="D28" s="21">
        <v>25</v>
      </c>
      <c r="E28" s="25">
        <v>10.75</v>
      </c>
      <c r="F28" s="26">
        <f>D28*E28</f>
        <v>268.75</v>
      </c>
      <c r="G28" s="27">
        <f>F28*15%</f>
        <v>40.3125</v>
      </c>
      <c r="H28" s="27">
        <f>F28*6.2%</f>
        <v>16.662500000000001</v>
      </c>
      <c r="I28" s="27">
        <f>F28*1.45%</f>
        <v>3.8968749999999996</v>
      </c>
      <c r="J28" s="27">
        <f>F28*4%</f>
        <v>10.75</v>
      </c>
      <c r="K28" s="27">
        <f>F28*3%</f>
        <v>8.0625</v>
      </c>
      <c r="L28" s="28">
        <f>F28-(G28+H28+I28+J28+K28)</f>
        <v>189.06562500000001</v>
      </c>
    </row>
    <row r="29" spans="1:12" ht="15.75" thickBot="1">
      <c r="A29" s="20">
        <v>145874</v>
      </c>
      <c r="B29" s="20" t="s">
        <v>43</v>
      </c>
      <c r="C29" s="20" t="s">
        <v>62</v>
      </c>
      <c r="D29" s="21">
        <v>23</v>
      </c>
      <c r="E29" s="25">
        <v>10.5</v>
      </c>
      <c r="F29" s="26">
        <f>D29*E29</f>
        <v>241.5</v>
      </c>
      <c r="G29" s="27">
        <f>F29*15%</f>
        <v>36.225000000000001</v>
      </c>
      <c r="H29" s="27">
        <f>F29*6.2%</f>
        <v>14.973000000000001</v>
      </c>
      <c r="I29" s="27">
        <f>F29*1.45%</f>
        <v>3.5017499999999999</v>
      </c>
      <c r="J29" s="27">
        <f>F29*4%</f>
        <v>9.66</v>
      </c>
      <c r="K29" s="27">
        <f>F29*3%</f>
        <v>7.2450000000000001</v>
      </c>
      <c r="L29" s="28">
        <f>F29-(G29+H29+I29+J29+K29)</f>
        <v>169.89524999999998</v>
      </c>
    </row>
    <row r="30" spans="1:12" ht="15.75" thickBot="1">
      <c r="A30" s="20">
        <v>414789</v>
      </c>
      <c r="B30" s="20" t="s">
        <v>32</v>
      </c>
      <c r="C30" s="20" t="s">
        <v>52</v>
      </c>
      <c r="D30" s="21">
        <v>35</v>
      </c>
      <c r="E30" s="25">
        <v>10.25</v>
      </c>
      <c r="F30" s="26">
        <f>D30*E30</f>
        <v>358.75</v>
      </c>
      <c r="G30" s="27">
        <f>F30*15%</f>
        <v>53.8125</v>
      </c>
      <c r="H30" s="27">
        <f>F30*6.2%</f>
        <v>22.2425</v>
      </c>
      <c r="I30" s="27">
        <f>F30*1.45%</f>
        <v>5.2018749999999994</v>
      </c>
      <c r="J30" s="27">
        <f>F30*4%</f>
        <v>14.35</v>
      </c>
      <c r="K30" s="27">
        <f>F30*3%</f>
        <v>10.762499999999999</v>
      </c>
      <c r="L30" s="28">
        <f>F30-(G30+H30+I30+J30+K30)</f>
        <v>252.38062500000001</v>
      </c>
    </row>
    <row r="31" spans="1:12" ht="15.75" thickBot="1">
      <c r="A31" s="20">
        <v>211235</v>
      </c>
      <c r="B31" s="20" t="s">
        <v>31</v>
      </c>
      <c r="C31" s="20" t="s">
        <v>51</v>
      </c>
      <c r="D31" s="21">
        <v>27</v>
      </c>
      <c r="E31" s="25">
        <v>10</v>
      </c>
      <c r="F31" s="26">
        <f>D31*E31</f>
        <v>270</v>
      </c>
      <c r="G31" s="27">
        <f>F31*15%</f>
        <v>40.5</v>
      </c>
      <c r="H31" s="27">
        <f>F31*6.2%</f>
        <v>16.739999999999998</v>
      </c>
      <c r="I31" s="27">
        <f>F31*1.45%</f>
        <v>3.9149999999999996</v>
      </c>
      <c r="J31" s="27">
        <f>F31*4%</f>
        <v>10.8</v>
      </c>
      <c r="K31" s="27">
        <f>F31*3%</f>
        <v>8.1</v>
      </c>
      <c r="L31" s="28">
        <f>F31-(G31+H31+I31+J31+K31)</f>
        <v>189.94499999999999</v>
      </c>
    </row>
    <row r="32" spans="1:12" ht="15.75" thickBot="1">
      <c r="A32" s="20">
        <v>357915</v>
      </c>
      <c r="B32" s="20" t="s">
        <v>41</v>
      </c>
      <c r="C32" s="20" t="s">
        <v>60</v>
      </c>
      <c r="D32" s="21">
        <v>33</v>
      </c>
      <c r="E32" s="25">
        <v>10</v>
      </c>
      <c r="F32" s="26">
        <f>D32*E32</f>
        <v>330</v>
      </c>
      <c r="G32" s="27">
        <f>F32*15%</f>
        <v>49.5</v>
      </c>
      <c r="H32" s="27">
        <f>F32*6.2%</f>
        <v>20.46</v>
      </c>
      <c r="I32" s="27">
        <f>F32*1.45%</f>
        <v>4.7849999999999993</v>
      </c>
      <c r="J32" s="27">
        <f>F32*4%</f>
        <v>13.200000000000001</v>
      </c>
      <c r="K32" s="27">
        <f>F32*3%</f>
        <v>9.9</v>
      </c>
      <c r="L32" s="28">
        <f>F32-(G32+H32+I32+J32+K32)</f>
        <v>232.15499999999997</v>
      </c>
    </row>
    <row r="33" spans="1:12" ht="15.75" thickBot="1">
      <c r="A33" s="30" t="s">
        <v>64</v>
      </c>
      <c r="B33" s="30"/>
      <c r="C33" s="30"/>
      <c r="D33" s="31"/>
      <c r="E33" s="31"/>
      <c r="F33" s="29">
        <f>SUM(F13:F32)</f>
        <v>7326</v>
      </c>
      <c r="G33" s="32">
        <f>F33*15%</f>
        <v>1098.8999999999999</v>
      </c>
      <c r="H33" s="32">
        <f>F33*6.2%</f>
        <v>454.21199999999999</v>
      </c>
      <c r="I33" s="32">
        <f>F33*1.45%</f>
        <v>106.22699999999999</v>
      </c>
      <c r="J33" s="32">
        <f>F33*4%</f>
        <v>293.04000000000002</v>
      </c>
      <c r="K33" s="32">
        <f>F33*3%</f>
        <v>219.78</v>
      </c>
      <c r="L33" s="32">
        <f>F33-(G33+H33+I33+J33+K33)</f>
        <v>5153.8410000000003</v>
      </c>
    </row>
    <row r="34" spans="1:12">
      <c r="A34" s="4" t="s">
        <v>65</v>
      </c>
      <c r="B34" s="4"/>
      <c r="C34" s="4"/>
      <c r="D34" s="5"/>
      <c r="E34" s="5"/>
      <c r="F34" s="6"/>
    </row>
    <row r="35" spans="1:12">
      <c r="A35" s="4" t="s">
        <v>66</v>
      </c>
      <c r="B35" s="4"/>
      <c r="C35" s="4"/>
      <c r="D35" s="5"/>
      <c r="E35" s="5"/>
      <c r="F35" s="6"/>
    </row>
    <row r="36" spans="1:12">
      <c r="A36" s="4" t="s">
        <v>67</v>
      </c>
      <c r="B36" s="4"/>
      <c r="C36" s="4"/>
      <c r="D36" s="5"/>
      <c r="E36" s="5"/>
      <c r="F36" s="6"/>
    </row>
    <row r="37" spans="1:12">
      <c r="A37" s="4" t="s">
        <v>68</v>
      </c>
      <c r="B37" s="4"/>
      <c r="C37" s="4"/>
      <c r="D37" s="5"/>
      <c r="E37" s="5"/>
      <c r="F37" s="6"/>
    </row>
    <row r="38" spans="1:12">
      <c r="A38" s="4" t="s">
        <v>69</v>
      </c>
      <c r="B38" s="4"/>
      <c r="C38" s="4"/>
      <c r="D38" s="5"/>
      <c r="E38" s="5"/>
      <c r="F38" s="6"/>
    </row>
    <row r="39" spans="1:12">
      <c r="A39" s="4" t="s">
        <v>70</v>
      </c>
      <c r="B39" s="4"/>
      <c r="C39" s="4"/>
      <c r="D39" s="5"/>
      <c r="E39" s="5"/>
      <c r="F39" s="6"/>
    </row>
    <row r="40" spans="1:12">
      <c r="A40" s="4" t="s">
        <v>72</v>
      </c>
      <c r="B40" s="4"/>
      <c r="C40" s="4"/>
      <c r="D40" s="5"/>
      <c r="E40" s="5"/>
      <c r="F40" s="6"/>
    </row>
    <row r="41" spans="1:12">
      <c r="A41" s="4" t="s">
        <v>71</v>
      </c>
      <c r="B41" s="4"/>
      <c r="C41" s="4"/>
      <c r="D41" s="5"/>
      <c r="E41" s="5"/>
      <c r="F41" s="6"/>
    </row>
    <row r="42" spans="1:12">
      <c r="A42" s="4"/>
      <c r="B42" s="4"/>
      <c r="C42" s="4"/>
      <c r="D42" s="5"/>
      <c r="E42" s="5"/>
      <c r="F42" s="6"/>
    </row>
    <row r="43" spans="1:12">
      <c r="A43" s="4"/>
      <c r="B43" s="4"/>
      <c r="C43" s="4"/>
      <c r="D43" s="5"/>
      <c r="E43" s="5"/>
      <c r="F43" s="6"/>
    </row>
  </sheetData>
  <sortState ref="A13:L32">
    <sortCondition descending="1" ref="E13:E32"/>
  </sortState>
  <pageMargins left="0.25" right="0.25" top="0.25" bottom="0.25" header="0.3" footer="0.3"/>
  <pageSetup scale="67"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SPS</dc:creator>
  <cp:lastModifiedBy>SPS</cp:lastModifiedBy>
  <cp:lastPrinted>2012-01-13T17:19:49Z</cp:lastPrinted>
  <dcterms:created xsi:type="dcterms:W3CDTF">2012-01-12T14:53:55Z</dcterms:created>
  <dcterms:modified xsi:type="dcterms:W3CDTF">2012-01-13T17:23:44Z</dcterms:modified>
</cp:coreProperties>
</file>