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Data Char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  <c r="G9" s="1"/>
  <c r="H9" s="1"/>
  <c r="F10"/>
  <c r="G10" s="1"/>
  <c r="H10" s="1"/>
  <c r="F17"/>
  <c r="G17" s="1"/>
  <c r="H17" s="1"/>
  <c r="F12"/>
  <c r="G12" s="1"/>
  <c r="H12" s="1"/>
  <c r="F19"/>
  <c r="G19" s="1"/>
  <c r="H19" s="1"/>
  <c r="F11"/>
  <c r="G11" s="1"/>
  <c r="H11" s="1"/>
  <c r="F18"/>
  <c r="G18" s="1"/>
  <c r="H18" s="1"/>
  <c r="F20"/>
  <c r="G20" s="1"/>
  <c r="H20" s="1"/>
  <c r="F16"/>
  <c r="G16" s="1"/>
  <c r="H16" s="1"/>
  <c r="F15"/>
  <c r="G15" s="1"/>
  <c r="H15" s="1"/>
  <c r="F13"/>
  <c r="G13" s="1"/>
  <c r="H13" s="1"/>
  <c r="F14"/>
  <c r="G14" s="1"/>
  <c r="H14" s="1"/>
  <c r="F8"/>
  <c r="F24" s="1"/>
  <c r="G8" l="1"/>
  <c r="H8" s="1"/>
  <c r="F21"/>
</calcChain>
</file>

<file path=xl/sharedStrings.xml><?xml version="1.0" encoding="utf-8"?>
<sst xmlns="http://schemas.openxmlformats.org/spreadsheetml/2006/main" count="61" uniqueCount="60">
  <si>
    <t>City Of Fort Worth Employee Salary</t>
  </si>
  <si>
    <t>Schedule of Raise</t>
  </si>
  <si>
    <t>Effective Date: 1/1/2011</t>
  </si>
  <si>
    <t>LAST</t>
  </si>
  <si>
    <t>FIRST</t>
  </si>
  <si>
    <t>POSITION</t>
  </si>
  <si>
    <t>YEARS OF</t>
  </si>
  <si>
    <t>SERVICE</t>
  </si>
  <si>
    <t>SALARY</t>
  </si>
  <si>
    <t>%</t>
  </si>
  <si>
    <t>INCREASE</t>
  </si>
  <si>
    <t>RAISE</t>
  </si>
  <si>
    <t>Fisser</t>
  </si>
  <si>
    <t>Crumb</t>
  </si>
  <si>
    <t>Allen</t>
  </si>
  <si>
    <t>Best</t>
  </si>
  <si>
    <t>Garrett</t>
  </si>
  <si>
    <t>Garcia</t>
  </si>
  <si>
    <t>Streiffert</t>
  </si>
  <si>
    <t>Smith</t>
  </si>
  <si>
    <t>Irwin</t>
  </si>
  <si>
    <t>Thomas</t>
  </si>
  <si>
    <t>Washington</t>
  </si>
  <si>
    <t>Moorland</t>
  </si>
  <si>
    <t>Mendoza</t>
  </si>
  <si>
    <t>TOTALS</t>
  </si>
  <si>
    <t>Dale</t>
  </si>
  <si>
    <t>Stephen</t>
  </si>
  <si>
    <t>Darlene</t>
  </si>
  <si>
    <t>Wenona</t>
  </si>
  <si>
    <t>Bridgette</t>
  </si>
  <si>
    <t>Marion</t>
  </si>
  <si>
    <t>Steven</t>
  </si>
  <si>
    <t>Christine</t>
  </si>
  <si>
    <t>Pamela</t>
  </si>
  <si>
    <t>Cheryl</t>
  </si>
  <si>
    <t>Dean</t>
  </si>
  <si>
    <t>Blake</t>
  </si>
  <si>
    <t>Chris</t>
  </si>
  <si>
    <t>City Manager</t>
  </si>
  <si>
    <t>Water Director</t>
  </si>
  <si>
    <t>City Auditor</t>
  </si>
  <si>
    <t>Legal Secretary</t>
  </si>
  <si>
    <t>Utility Administrator</t>
  </si>
  <si>
    <t>Field Operations Crewleader</t>
  </si>
  <si>
    <t>Assistant ITS Director</t>
  </si>
  <si>
    <t>Account Technician</t>
  </si>
  <si>
    <t>Compliance Specialist</t>
  </si>
  <si>
    <t>Senior Librarian</t>
  </si>
  <si>
    <t>Librarian</t>
  </si>
  <si>
    <t>Public Events Manager</t>
  </si>
  <si>
    <t>Operations Manager</t>
  </si>
  <si>
    <t>How many employees received a 5.5% raise?</t>
  </si>
  <si>
    <t>How many employees received a 4% raise?</t>
  </si>
  <si>
    <t>Which employee has the highest salary for 2011?</t>
  </si>
  <si>
    <t>Which employee has the lowest salary for 2011?</t>
  </si>
  <si>
    <t>Is the employee with the fewest years of service also the lowest paid for 2011?</t>
  </si>
  <si>
    <t>Dale Fisser</t>
  </si>
  <si>
    <t>Pamela Irwin</t>
  </si>
  <si>
    <t xml:space="preserve">No 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</si>
</sst>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30A5"/>
      <color rgb="FFCCFF99"/>
      <color rgb="FF00FF00"/>
      <color rgb="FFBEA4F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2000">
                <a:effectLst>
                  <a:glow rad="139700">
                    <a:schemeClr val="accent4">
                      <a:satMod val="175000"/>
                      <a:alpha val="40000"/>
                    </a:schemeClr>
                  </a:glow>
                </a:effectLst>
              </a:defRPr>
            </a:pPr>
            <a:r>
              <a:rPr lang="en-US" sz="2000">
                <a:effectLst>
                  <a:glow rad="139700">
                    <a:schemeClr val="accent4">
                      <a:satMod val="175000"/>
                      <a:alpha val="40000"/>
                    </a:schemeClr>
                  </a:glow>
                </a:effectLst>
              </a:rPr>
              <a:t>2011</a:t>
            </a:r>
            <a:r>
              <a:rPr lang="en-US" sz="2000" baseline="0">
                <a:effectLst>
                  <a:glow rad="139700">
                    <a:schemeClr val="accent4">
                      <a:satMod val="175000"/>
                      <a:alpha val="40000"/>
                    </a:schemeClr>
                  </a:glow>
                </a:effectLst>
              </a:rPr>
              <a:t> Salary And Raises</a:t>
            </a:r>
          </a:p>
        </c:rich>
      </c:tx>
      <c:layout/>
      <c:overlay val="1"/>
      <c:spPr>
        <a:solidFill>
          <a:schemeClr val="accent2">
            <a:lumMod val="20000"/>
            <a:lumOff val="80000"/>
          </a:schemeClr>
        </a:solidFill>
      </c:spPr>
    </c:title>
    <c:plotArea>
      <c:layout>
        <c:manualLayout>
          <c:layoutTarget val="inner"/>
          <c:xMode val="edge"/>
          <c:yMode val="edge"/>
          <c:x val="0.12297500902423086"/>
          <c:y val="9.0489374312081955E-2"/>
          <c:w val="0.76729020779486046"/>
          <c:h val="0.6005391584116501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C30A5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Sheet1!$G$8:$G$20</c:f>
              <c:numCache>
                <c:formatCode>"$"#,##0.00</c:formatCode>
                <c:ptCount val="13"/>
                <c:pt idx="0">
                  <c:v>12462.725</c:v>
                </c:pt>
                <c:pt idx="1">
                  <c:v>5893.88</c:v>
                </c:pt>
                <c:pt idx="2">
                  <c:v>7647.64</c:v>
                </c:pt>
                <c:pt idx="3">
                  <c:v>7448.5950000000003</c:v>
                </c:pt>
                <c:pt idx="4">
                  <c:v>7256.37</c:v>
                </c:pt>
                <c:pt idx="5">
                  <c:v>3410.44</c:v>
                </c:pt>
                <c:pt idx="6">
                  <c:v>2755.8850000000002</c:v>
                </c:pt>
                <c:pt idx="7">
                  <c:v>2009.28</c:v>
                </c:pt>
                <c:pt idx="8">
                  <c:v>2499.64</c:v>
                </c:pt>
                <c:pt idx="9">
                  <c:v>2215.9499999999998</c:v>
                </c:pt>
                <c:pt idx="10">
                  <c:v>1611.6000000000001</c:v>
                </c:pt>
                <c:pt idx="11">
                  <c:v>1610.76</c:v>
                </c:pt>
                <c:pt idx="12">
                  <c:v>1606.6000000000001</c:v>
                </c:pt>
              </c:numCache>
            </c:numRef>
          </c:val>
        </c:ser>
        <c:ser>
          <c:idx val="1"/>
          <c:order val="1"/>
          <c:spPr>
            <a:solidFill>
              <a:srgbClr val="BEA4F2"/>
            </a:solidFill>
          </c:spPr>
          <c:cat>
            <c:strRef>
              <c:f>Sheet1!$C$8:$C$20</c:f>
              <c:strCache>
                <c:ptCount val="13"/>
                <c:pt idx="0">
                  <c:v>City Manager</c:v>
                </c:pt>
                <c:pt idx="1">
                  <c:v>Water Director</c:v>
                </c:pt>
                <c:pt idx="2">
                  <c:v>City Auditor</c:v>
                </c:pt>
                <c:pt idx="3">
                  <c:v>Assistant ITS Director</c:v>
                </c:pt>
                <c:pt idx="4">
                  <c:v>Utility Administrator</c:v>
                </c:pt>
                <c:pt idx="5">
                  <c:v>Public Events Manager</c:v>
                </c:pt>
                <c:pt idx="6">
                  <c:v>Operations Manager</c:v>
                </c:pt>
                <c:pt idx="7">
                  <c:v>Librarian</c:v>
                </c:pt>
                <c:pt idx="8">
                  <c:v>Senior Librarian</c:v>
                </c:pt>
                <c:pt idx="9">
                  <c:v>Legal Secretary</c:v>
                </c:pt>
                <c:pt idx="10">
                  <c:v>Account Technician</c:v>
                </c:pt>
                <c:pt idx="11">
                  <c:v>Field Operations Crewleader</c:v>
                </c:pt>
                <c:pt idx="12">
                  <c:v>Compliance Specialist</c:v>
                </c:pt>
              </c:strCache>
            </c:strRef>
          </c:cat>
          <c:val>
            <c:numRef>
              <c:f>Sheet1!$H$8:$H$20</c:f>
              <c:numCache>
                <c:formatCode>"$"#,##0.00</c:formatCode>
                <c:ptCount val="13"/>
                <c:pt idx="0">
                  <c:v>239057.72500000001</c:v>
                </c:pt>
                <c:pt idx="1">
                  <c:v>153240.88</c:v>
                </c:pt>
                <c:pt idx="2">
                  <c:v>146695.64000000001</c:v>
                </c:pt>
                <c:pt idx="3">
                  <c:v>142877.595</c:v>
                </c:pt>
                <c:pt idx="4">
                  <c:v>139190.37</c:v>
                </c:pt>
                <c:pt idx="5">
                  <c:v>65418.44</c:v>
                </c:pt>
                <c:pt idx="6">
                  <c:v>52862.885000000002</c:v>
                </c:pt>
                <c:pt idx="7">
                  <c:v>52241.279999999999</c:v>
                </c:pt>
                <c:pt idx="8">
                  <c:v>47947.64</c:v>
                </c:pt>
                <c:pt idx="9">
                  <c:v>42505.95</c:v>
                </c:pt>
                <c:pt idx="10">
                  <c:v>41901.599999999999</c:v>
                </c:pt>
                <c:pt idx="11">
                  <c:v>41879.760000000002</c:v>
                </c:pt>
                <c:pt idx="12">
                  <c:v>41771.599999999999</c:v>
                </c:pt>
              </c:numCache>
            </c:numRef>
          </c:val>
        </c:ser>
        <c:axId val="69409792"/>
        <c:axId val="74516352"/>
      </c:barChart>
      <c:catAx>
        <c:axId val="69409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1" i="0" u="none" strike="noStrike" baseline="0"/>
                  <a:t>POSITION </a:t>
                </a:r>
                <a:endParaRPr lang="en-US" sz="1200"/>
              </a:p>
            </c:rich>
          </c:tx>
          <c:layout/>
          <c:spPr>
            <a:solidFill>
              <a:schemeClr val="accent2">
                <a:lumMod val="20000"/>
                <a:lumOff val="80000"/>
              </a:schemeClr>
            </a:solidFill>
          </c:spPr>
        </c:title>
        <c:majorTickMark val="none"/>
        <c:tickLblPos val="nextTo"/>
        <c:spPr>
          <a:solidFill>
            <a:srgbClr val="C0504D">
              <a:lumMod val="20000"/>
              <a:lumOff val="80000"/>
              <a:alpha val="89000"/>
            </a:srgbClr>
          </a:solidFill>
          <a:ln>
            <a:noFill/>
          </a:ln>
          <a:effectLst>
            <a:outerShdw blurRad="50800" dist="38100" dir="13500000" algn="br" rotWithShape="0">
              <a:prstClr val="black">
                <a:alpha val="40000"/>
              </a:prstClr>
            </a:outerShdw>
          </a:effectLst>
        </c:spPr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74516352"/>
        <c:crosses val="autoZero"/>
        <c:auto val="1"/>
        <c:lblAlgn val="ctr"/>
        <c:lblOffset val="100"/>
      </c:catAx>
      <c:valAx>
        <c:axId val="745163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Money</a:t>
                </a:r>
                <a:r>
                  <a:rPr lang="en-US" sz="1050" baseline="0"/>
                  <a:t> </a:t>
                </a:r>
              </a:p>
            </c:rich>
          </c:tx>
          <c:layout/>
          <c:spPr>
            <a:solidFill>
              <a:schemeClr val="accent2">
                <a:lumMod val="20000"/>
                <a:lumOff val="80000"/>
              </a:schemeClr>
            </a:solidFill>
          </c:spPr>
        </c:title>
        <c:numFmt formatCode="&quot;$&quot;#,##0.00" sourceLinked="1"/>
        <c:majorTickMark val="none"/>
        <c:tickLblPos val="nextTo"/>
        <c:spPr>
          <a:solidFill>
            <a:schemeClr val="accent2">
              <a:lumMod val="20000"/>
              <a:lumOff val="80000"/>
            </a:schemeClr>
          </a:solidFill>
        </c:spPr>
        <c:txPr>
          <a:bodyPr/>
          <a:lstStyle/>
          <a:p>
            <a:pPr>
              <a:defRPr sz="1000">
                <a:ln>
                  <a:solidFill>
                    <a:sysClr val="windowText" lastClr="000000"/>
                  </a:solidFill>
                </a:ln>
              </a:defRPr>
            </a:pPr>
            <a:endParaRPr lang="en-US"/>
          </a:p>
        </c:txPr>
        <c:crossAx val="69409792"/>
        <c:crosses val="autoZero"/>
        <c:crossBetween val="between"/>
      </c:valAx>
      <c:spPr>
        <a:solidFill>
          <a:srgbClr val="CCFF99"/>
        </a:solidFill>
        <a:ln>
          <a:solidFill>
            <a:srgbClr val="00FF00"/>
          </a:solidFill>
        </a:ln>
      </c:spPr>
    </c:plotArea>
    <c:legend>
      <c:legendPos val="r"/>
      <c:layout/>
      <c:spPr>
        <a:solidFill>
          <a:schemeClr val="accent2">
            <a:lumMod val="20000"/>
            <a:lumOff val="80000"/>
          </a:schemeClr>
        </a:solidFill>
      </c:spPr>
      <c:txPr>
        <a:bodyPr/>
        <a:lstStyle/>
        <a:p>
          <a:pPr>
            <a:defRPr sz="1050" b="0"/>
          </a:pPr>
          <a:endParaRPr lang="en-US"/>
        </a:p>
      </c:txPr>
    </c:legend>
    <c:plotVisOnly val="1"/>
  </c:chart>
  <c:spPr>
    <a:gradFill>
      <a:gsLst>
        <a:gs pos="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13</xdr:col>
      <xdr:colOff>295274</xdr:colOff>
      <xdr:row>34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topLeftCell="A16" zoomScaleNormal="100" workbookViewId="0">
      <selection activeCell="E31" sqref="E31"/>
    </sheetView>
  </sheetViews>
  <sheetFormatPr defaultRowHeight="15"/>
  <cols>
    <col min="1" max="2" width="15.7109375" style="6" customWidth="1"/>
    <col min="3" max="3" width="25.7109375" style="6" customWidth="1"/>
    <col min="4" max="4" width="13.7109375" style="9" customWidth="1"/>
    <col min="5" max="8" width="13.7109375" style="12" customWidth="1"/>
  </cols>
  <sheetData>
    <row r="1" spans="1:13" s="3" customFormat="1">
      <c r="A1" s="4" t="s">
        <v>0</v>
      </c>
      <c r="B1" s="4"/>
      <c r="C1" s="4"/>
      <c r="D1" s="7"/>
      <c r="E1" s="10"/>
      <c r="F1" s="10"/>
      <c r="G1" s="10"/>
      <c r="H1" s="10"/>
      <c r="I1" s="2"/>
      <c r="J1" s="2"/>
      <c r="K1" s="2"/>
      <c r="L1" s="2"/>
      <c r="M1" s="2"/>
    </row>
    <row r="2" spans="1:13" s="3" customFormat="1">
      <c r="A2" s="4" t="s">
        <v>1</v>
      </c>
      <c r="B2" s="4"/>
      <c r="C2" s="4"/>
      <c r="D2" s="7"/>
      <c r="E2" s="10"/>
      <c r="F2" s="10"/>
      <c r="G2" s="10"/>
      <c r="H2" s="10"/>
      <c r="I2" s="2"/>
      <c r="J2" s="2"/>
      <c r="K2" s="2"/>
      <c r="L2" s="2"/>
      <c r="M2" s="2"/>
    </row>
    <row r="3" spans="1:13" s="3" customFormat="1">
      <c r="A3" s="4" t="s">
        <v>2</v>
      </c>
      <c r="B3" s="4"/>
      <c r="C3" s="4"/>
      <c r="D3" s="7"/>
      <c r="E3" s="10"/>
      <c r="F3" s="10"/>
      <c r="G3" s="10"/>
      <c r="H3" s="10"/>
      <c r="I3" s="2"/>
      <c r="J3" s="2"/>
      <c r="K3" s="2"/>
      <c r="L3" s="2"/>
      <c r="M3" s="2"/>
    </row>
    <row r="4" spans="1:13" s="3" customFormat="1">
      <c r="A4" s="4"/>
      <c r="B4" s="4"/>
      <c r="C4" s="4"/>
      <c r="D4" s="7"/>
      <c r="E4" s="10"/>
      <c r="F4" s="10"/>
      <c r="G4" s="10"/>
      <c r="H4" s="10"/>
      <c r="I4" s="2"/>
      <c r="J4" s="2"/>
      <c r="K4" s="2"/>
      <c r="L4" s="2"/>
      <c r="M4" s="2"/>
    </row>
    <row r="5" spans="1:13" s="3" customFormat="1">
      <c r="A5" s="4"/>
      <c r="B5" s="4"/>
      <c r="C5" s="4"/>
      <c r="D5" s="7" t="s">
        <v>6</v>
      </c>
      <c r="E5" s="10">
        <v>2010</v>
      </c>
      <c r="F5" s="10" t="s">
        <v>9</v>
      </c>
      <c r="G5" s="10">
        <v>2011</v>
      </c>
      <c r="H5" s="10">
        <v>2011</v>
      </c>
      <c r="I5" s="2"/>
      <c r="J5" s="2"/>
      <c r="K5" s="2"/>
      <c r="L5" s="2"/>
      <c r="M5" s="2"/>
    </row>
    <row r="6" spans="1:13" s="3" customFormat="1">
      <c r="A6" s="4" t="s">
        <v>3</v>
      </c>
      <c r="B6" s="4" t="s">
        <v>4</v>
      </c>
      <c r="C6" s="4" t="s">
        <v>5</v>
      </c>
      <c r="D6" s="7" t="s">
        <v>7</v>
      </c>
      <c r="E6" s="10" t="s">
        <v>8</v>
      </c>
      <c r="F6" s="10" t="s">
        <v>10</v>
      </c>
      <c r="G6" s="10" t="s">
        <v>11</v>
      </c>
      <c r="H6" s="10" t="s">
        <v>8</v>
      </c>
      <c r="I6" s="2"/>
      <c r="J6" s="2"/>
      <c r="K6" s="2"/>
      <c r="L6" s="2"/>
      <c r="M6" s="2"/>
    </row>
    <row r="7" spans="1:13">
      <c r="A7" s="5"/>
      <c r="B7" s="5"/>
      <c r="C7" s="5"/>
      <c r="D7" s="8"/>
      <c r="E7" s="11"/>
      <c r="F7" s="11"/>
      <c r="G7" s="11"/>
      <c r="H7" s="11"/>
      <c r="I7" s="1"/>
      <c r="J7" s="1"/>
      <c r="K7" s="1"/>
      <c r="L7" s="1"/>
      <c r="M7" s="1"/>
    </row>
    <row r="8" spans="1:13">
      <c r="A8" s="5" t="s">
        <v>12</v>
      </c>
      <c r="B8" s="5" t="s">
        <v>26</v>
      </c>
      <c r="C8" s="5" t="s">
        <v>39</v>
      </c>
      <c r="D8" s="8">
        <v>25</v>
      </c>
      <c r="E8" s="13">
        <v>226595</v>
      </c>
      <c r="F8" s="15">
        <f t="shared" ref="F8:F20" si="0">IF(D8&gt;=5,5.5%,4%)</f>
        <v>5.5E-2</v>
      </c>
      <c r="G8" s="13">
        <f t="shared" ref="G8:G20" si="1">E8*F8</f>
        <v>12462.725</v>
      </c>
      <c r="H8" s="13">
        <f t="shared" ref="H8:H20" si="2">E8+G8</f>
        <v>239057.72500000001</v>
      </c>
      <c r="I8" s="1"/>
      <c r="J8" s="1"/>
      <c r="K8" s="1"/>
      <c r="L8" s="1"/>
      <c r="M8" s="1"/>
    </row>
    <row r="9" spans="1:13">
      <c r="A9" s="5" t="s">
        <v>13</v>
      </c>
      <c r="B9" s="5" t="s">
        <v>27</v>
      </c>
      <c r="C9" s="5" t="s">
        <v>40</v>
      </c>
      <c r="D9" s="8">
        <v>3</v>
      </c>
      <c r="E9" s="13">
        <v>147347</v>
      </c>
      <c r="F9" s="15">
        <f t="shared" si="0"/>
        <v>0.04</v>
      </c>
      <c r="G9" s="13">
        <f t="shared" si="1"/>
        <v>5893.88</v>
      </c>
      <c r="H9" s="13">
        <f t="shared" si="2"/>
        <v>153240.88</v>
      </c>
      <c r="I9" s="1"/>
      <c r="J9" s="1"/>
      <c r="K9" s="1"/>
      <c r="L9" s="1"/>
      <c r="M9" s="1"/>
    </row>
    <row r="10" spans="1:13">
      <c r="A10" s="5" t="s">
        <v>14</v>
      </c>
      <c r="B10" s="5" t="s">
        <v>28</v>
      </c>
      <c r="C10" s="5" t="s">
        <v>41</v>
      </c>
      <c r="D10" s="8">
        <v>5</v>
      </c>
      <c r="E10" s="13">
        <v>139048</v>
      </c>
      <c r="F10" s="15">
        <f t="shared" si="0"/>
        <v>5.5E-2</v>
      </c>
      <c r="G10" s="13">
        <f t="shared" si="1"/>
        <v>7647.64</v>
      </c>
      <c r="H10" s="13">
        <f t="shared" si="2"/>
        <v>146695.64000000001</v>
      </c>
      <c r="I10" s="1"/>
      <c r="J10" s="1"/>
      <c r="K10" s="1"/>
      <c r="L10" s="1"/>
      <c r="M10" s="1"/>
    </row>
    <row r="11" spans="1:13">
      <c r="A11" s="5" t="s">
        <v>18</v>
      </c>
      <c r="B11" s="5" t="s">
        <v>32</v>
      </c>
      <c r="C11" s="5" t="s">
        <v>45</v>
      </c>
      <c r="D11" s="8">
        <v>6</v>
      </c>
      <c r="E11" s="13">
        <v>135429</v>
      </c>
      <c r="F11" s="15">
        <f t="shared" si="0"/>
        <v>5.5E-2</v>
      </c>
      <c r="G11" s="13">
        <f t="shared" si="1"/>
        <v>7448.5950000000003</v>
      </c>
      <c r="H11" s="13">
        <f t="shared" si="2"/>
        <v>142877.595</v>
      </c>
      <c r="I11" s="1"/>
      <c r="J11" s="1"/>
      <c r="K11" s="1"/>
      <c r="L11" s="1"/>
      <c r="M11" s="1"/>
    </row>
    <row r="12" spans="1:13">
      <c r="A12" s="5" t="s">
        <v>16</v>
      </c>
      <c r="B12" s="5" t="s">
        <v>30</v>
      </c>
      <c r="C12" s="5" t="s">
        <v>43</v>
      </c>
      <c r="D12" s="8">
        <v>16</v>
      </c>
      <c r="E12" s="13">
        <v>131934</v>
      </c>
      <c r="F12" s="15">
        <f t="shared" si="0"/>
        <v>5.5E-2</v>
      </c>
      <c r="G12" s="13">
        <f t="shared" si="1"/>
        <v>7256.37</v>
      </c>
      <c r="H12" s="13">
        <f t="shared" si="2"/>
        <v>139190.37</v>
      </c>
      <c r="I12" s="1"/>
      <c r="J12" s="1"/>
      <c r="K12" s="1"/>
      <c r="L12" s="1"/>
      <c r="M12" s="1"/>
    </row>
    <row r="13" spans="1:13">
      <c r="A13" s="5" t="s">
        <v>23</v>
      </c>
      <c r="B13" s="5" t="s">
        <v>37</v>
      </c>
      <c r="C13" s="5" t="s">
        <v>50</v>
      </c>
      <c r="D13" s="8">
        <v>12</v>
      </c>
      <c r="E13" s="13">
        <v>62008</v>
      </c>
      <c r="F13" s="15">
        <f t="shared" si="0"/>
        <v>5.5E-2</v>
      </c>
      <c r="G13" s="13">
        <f t="shared" si="1"/>
        <v>3410.44</v>
      </c>
      <c r="H13" s="13">
        <f t="shared" si="2"/>
        <v>65418.44</v>
      </c>
      <c r="I13" s="1"/>
      <c r="J13" s="1"/>
      <c r="K13" s="1"/>
      <c r="L13" s="1"/>
      <c r="M13" s="1"/>
    </row>
    <row r="14" spans="1:13">
      <c r="A14" s="5" t="s">
        <v>24</v>
      </c>
      <c r="B14" s="5" t="s">
        <v>38</v>
      </c>
      <c r="C14" s="5" t="s">
        <v>51</v>
      </c>
      <c r="D14" s="8">
        <v>11</v>
      </c>
      <c r="E14" s="13">
        <v>50107</v>
      </c>
      <c r="F14" s="15">
        <f t="shared" si="0"/>
        <v>5.5E-2</v>
      </c>
      <c r="G14" s="13">
        <f t="shared" si="1"/>
        <v>2755.8850000000002</v>
      </c>
      <c r="H14" s="13">
        <f t="shared" si="2"/>
        <v>52862.885000000002</v>
      </c>
      <c r="I14" s="1"/>
      <c r="J14" s="1"/>
      <c r="K14" s="1"/>
      <c r="L14" s="1"/>
      <c r="M14" s="1"/>
    </row>
    <row r="15" spans="1:13">
      <c r="A15" s="5" t="s">
        <v>22</v>
      </c>
      <c r="B15" s="5" t="s">
        <v>36</v>
      </c>
      <c r="C15" s="5" t="s">
        <v>49</v>
      </c>
      <c r="D15" s="8">
        <v>4</v>
      </c>
      <c r="E15" s="13">
        <v>50232</v>
      </c>
      <c r="F15" s="15">
        <f t="shared" si="0"/>
        <v>0.04</v>
      </c>
      <c r="G15" s="13">
        <f t="shared" si="1"/>
        <v>2009.28</v>
      </c>
      <c r="H15" s="13">
        <f t="shared" si="2"/>
        <v>52241.279999999999</v>
      </c>
      <c r="I15" s="1"/>
      <c r="J15" s="1"/>
      <c r="K15" s="1"/>
      <c r="L15" s="1"/>
      <c r="M15" s="1"/>
    </row>
    <row r="16" spans="1:13">
      <c r="A16" s="5" t="s">
        <v>21</v>
      </c>
      <c r="B16" s="5" t="s">
        <v>35</v>
      </c>
      <c r="C16" s="5" t="s">
        <v>48</v>
      </c>
      <c r="D16" s="8">
        <v>17</v>
      </c>
      <c r="E16" s="13">
        <v>45448</v>
      </c>
      <c r="F16" s="15">
        <f t="shared" si="0"/>
        <v>5.5E-2</v>
      </c>
      <c r="G16" s="13">
        <f t="shared" si="1"/>
        <v>2499.64</v>
      </c>
      <c r="H16" s="13">
        <f t="shared" si="2"/>
        <v>47947.64</v>
      </c>
      <c r="I16" s="1"/>
      <c r="J16" s="1"/>
      <c r="K16" s="1"/>
      <c r="L16" s="1"/>
      <c r="M16" s="1"/>
    </row>
    <row r="17" spans="1:13">
      <c r="A17" s="5" t="s">
        <v>15</v>
      </c>
      <c r="B17" s="5" t="s">
        <v>29</v>
      </c>
      <c r="C17" s="5" t="s">
        <v>42</v>
      </c>
      <c r="D17" s="8">
        <v>10</v>
      </c>
      <c r="E17" s="13">
        <v>40290</v>
      </c>
      <c r="F17" s="15">
        <f t="shared" si="0"/>
        <v>5.5E-2</v>
      </c>
      <c r="G17" s="13">
        <f t="shared" si="1"/>
        <v>2215.9499999999998</v>
      </c>
      <c r="H17" s="13">
        <f t="shared" si="2"/>
        <v>42505.95</v>
      </c>
      <c r="I17" s="1"/>
      <c r="J17" s="1"/>
      <c r="K17" s="1"/>
      <c r="L17" s="1"/>
      <c r="M17" s="1"/>
    </row>
    <row r="18" spans="1:13">
      <c r="A18" s="5" t="s">
        <v>19</v>
      </c>
      <c r="B18" s="5" t="s">
        <v>33</v>
      </c>
      <c r="C18" s="5" t="s">
        <v>46</v>
      </c>
      <c r="D18" s="8">
        <v>3</v>
      </c>
      <c r="E18" s="13">
        <v>40290</v>
      </c>
      <c r="F18" s="15">
        <f t="shared" si="0"/>
        <v>0.04</v>
      </c>
      <c r="G18" s="13">
        <f t="shared" si="1"/>
        <v>1611.6000000000001</v>
      </c>
      <c r="H18" s="13">
        <f t="shared" si="2"/>
        <v>41901.599999999999</v>
      </c>
      <c r="I18" s="1"/>
      <c r="J18" s="1"/>
      <c r="K18" s="1"/>
      <c r="L18" s="1"/>
      <c r="M18" s="1"/>
    </row>
    <row r="19" spans="1:13">
      <c r="A19" s="5" t="s">
        <v>17</v>
      </c>
      <c r="B19" s="5" t="s">
        <v>31</v>
      </c>
      <c r="C19" s="5" t="s">
        <v>44</v>
      </c>
      <c r="D19" s="8">
        <v>1</v>
      </c>
      <c r="E19" s="13">
        <v>40269</v>
      </c>
      <c r="F19" s="15">
        <f t="shared" si="0"/>
        <v>0.04</v>
      </c>
      <c r="G19" s="13">
        <f t="shared" si="1"/>
        <v>1610.76</v>
      </c>
      <c r="H19" s="13">
        <f t="shared" si="2"/>
        <v>41879.760000000002</v>
      </c>
      <c r="I19" s="1"/>
      <c r="J19" s="1"/>
      <c r="K19" s="1"/>
      <c r="L19" s="1"/>
      <c r="M19" s="1"/>
    </row>
    <row r="20" spans="1:13">
      <c r="A20" s="5" t="s">
        <v>20</v>
      </c>
      <c r="B20" s="5" t="s">
        <v>34</v>
      </c>
      <c r="C20" s="5" t="s">
        <v>47</v>
      </c>
      <c r="D20" s="8">
        <v>4</v>
      </c>
      <c r="E20" s="13">
        <v>40165</v>
      </c>
      <c r="F20" s="15">
        <f t="shared" si="0"/>
        <v>0.04</v>
      </c>
      <c r="G20" s="13">
        <f t="shared" si="1"/>
        <v>1606.6000000000001</v>
      </c>
      <c r="H20" s="13">
        <f t="shared" si="2"/>
        <v>41771.599999999999</v>
      </c>
      <c r="I20" s="1"/>
      <c r="J20" s="1"/>
      <c r="K20" s="1"/>
      <c r="L20" s="1"/>
      <c r="M20" s="1"/>
    </row>
    <row r="21" spans="1:13" s="3" customFormat="1">
      <c r="A21" s="4" t="s">
        <v>25</v>
      </c>
      <c r="B21" s="4"/>
      <c r="C21" s="4"/>
      <c r="D21" s="7"/>
      <c r="E21" s="11"/>
      <c r="F21" s="10">
        <f>COUNTIF(F8:F20,5.5%)</f>
        <v>8</v>
      </c>
      <c r="G21" s="14"/>
      <c r="H21" s="14"/>
      <c r="I21" s="2"/>
      <c r="J21" s="2"/>
      <c r="K21" s="2"/>
      <c r="L21" s="2"/>
      <c r="M21" s="2"/>
    </row>
    <row r="22" spans="1:13" ht="18">
      <c r="A22" s="5"/>
      <c r="B22" s="5"/>
      <c r="C22" s="5"/>
      <c r="D22" s="8"/>
      <c r="E22" s="16"/>
      <c r="F22" s="17" t="s">
        <v>52</v>
      </c>
      <c r="G22" s="11"/>
      <c r="H22" s="11"/>
      <c r="I22" s="1"/>
      <c r="J22" s="1"/>
      <c r="K22" s="1"/>
      <c r="L22" s="1"/>
      <c r="M22" s="1"/>
    </row>
    <row r="23" spans="1:13">
      <c r="A23" s="5"/>
      <c r="B23" s="5"/>
      <c r="C23" s="5"/>
      <c r="D23" s="8"/>
      <c r="E23" s="16"/>
      <c r="F23" s="16"/>
      <c r="G23" s="11"/>
      <c r="H23" s="11"/>
      <c r="I23" s="1"/>
      <c r="J23" s="1"/>
      <c r="K23" s="1"/>
      <c r="L23" s="1"/>
      <c r="M23" s="1"/>
    </row>
    <row r="24" spans="1:13" ht="18">
      <c r="A24" s="5"/>
      <c r="B24" s="5"/>
      <c r="C24" s="5"/>
      <c r="D24" s="8"/>
      <c r="E24" s="17" t="s">
        <v>53</v>
      </c>
      <c r="F24" s="10">
        <f>COUNTIF(F8:F20,4%)</f>
        <v>5</v>
      </c>
      <c r="G24" s="11"/>
      <c r="H24" s="11"/>
      <c r="I24" s="1"/>
      <c r="J24" s="1"/>
      <c r="K24" s="1"/>
      <c r="L24" s="1"/>
      <c r="M24" s="1"/>
    </row>
    <row r="25" spans="1:13">
      <c r="A25" s="18"/>
      <c r="B25" s="18"/>
      <c r="C25" s="18"/>
      <c r="D25" s="19"/>
      <c r="E25" s="16"/>
      <c r="F25" s="16"/>
      <c r="G25" s="16"/>
    </row>
    <row r="26" spans="1:13">
      <c r="A26" s="18" t="s">
        <v>54</v>
      </c>
      <c r="B26" s="18"/>
      <c r="C26" s="18"/>
      <c r="D26" s="19"/>
      <c r="E26" s="19" t="s">
        <v>57</v>
      </c>
      <c r="F26" s="16"/>
      <c r="G26" s="16"/>
    </row>
    <row r="27" spans="1:13">
      <c r="A27" s="18" t="s">
        <v>55</v>
      </c>
      <c r="B27" s="18"/>
      <c r="C27" s="18"/>
      <c r="D27" s="19"/>
      <c r="E27" s="16" t="s">
        <v>58</v>
      </c>
      <c r="F27" s="16"/>
      <c r="G27" s="16"/>
    </row>
    <row r="28" spans="1:13">
      <c r="A28" s="18" t="s">
        <v>56</v>
      </c>
      <c r="B28" s="18"/>
      <c r="C28" s="18"/>
      <c r="D28" s="19"/>
      <c r="E28" s="16" t="s">
        <v>59</v>
      </c>
      <c r="F28" s="16"/>
      <c r="G28" s="16"/>
    </row>
    <row r="29" spans="1:13">
      <c r="A29" s="18"/>
      <c r="B29" s="18"/>
      <c r="C29" s="18"/>
      <c r="D29" s="19"/>
      <c r="E29" s="16"/>
      <c r="F29" s="16"/>
      <c r="G29" s="16"/>
    </row>
    <row r="30" spans="1:13">
      <c r="A30" s="18"/>
      <c r="B30" s="18"/>
      <c r="C30" s="18"/>
      <c r="D30" s="19"/>
      <c r="E30" s="16"/>
      <c r="F30" s="16"/>
      <c r="G30" s="16"/>
    </row>
  </sheetData>
  <sortState ref="A8:H20">
    <sortCondition descending="1" ref="H8:H20"/>
  </sortState>
  <pageMargins left="0.7" right="0.7" top="0.75" bottom="0.75" header="0.3" footer="0.3"/>
  <pageSetup scale="97" orientation="landscape" r:id="rId1"/>
  <headerFooter>
    <oddHeader>&amp;LActivity 48 Sarah Aguiar&amp;CRAISE&amp;R&amp;D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6" sqref="O26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Data Chart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cp:lastPrinted>2012-04-11T16:28:54Z</cp:lastPrinted>
  <dcterms:created xsi:type="dcterms:W3CDTF">2012-04-10T14:07:57Z</dcterms:created>
  <dcterms:modified xsi:type="dcterms:W3CDTF">2012-04-11T16:29:05Z</dcterms:modified>
</cp:coreProperties>
</file>